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durah.wa.gov.au\admin\Home\HomeDrive\Guy-T\downloads\"/>
    </mc:Choice>
  </mc:AlternateContent>
  <bookViews>
    <workbookView xWindow="0" yWindow="0" windowWidth="28800" windowHeight="12432" tabRatio="274"/>
  </bookViews>
  <sheets>
    <sheet name="Class 1 and 10" sheetId="1" r:id="rId1"/>
    <sheet name="R-Code Fees" sheetId="4" r:id="rId2"/>
    <sheet name="Class 2-9" sheetId="2" r:id="rId3"/>
  </sheets>
  <calcPr calcId="152511"/>
</workbook>
</file>

<file path=xl/calcChain.xml><?xml version="1.0" encoding="utf-8"?>
<calcChain xmlns="http://schemas.openxmlformats.org/spreadsheetml/2006/main">
  <c r="D27" i="2" l="1"/>
  <c r="D14" i="2"/>
  <c r="D14" i="1"/>
  <c r="D30" i="1"/>
  <c r="D14" i="4" l="1"/>
  <c r="D30" i="2" l="1"/>
  <c r="D23" i="1"/>
  <c r="D31" i="1"/>
  <c r="D15" i="1" l="1"/>
  <c r="D28" i="2"/>
  <c r="D15" i="2"/>
  <c r="D29" i="2" l="1"/>
  <c r="D16" i="2"/>
  <c r="D16" i="1"/>
  <c r="D32" i="1"/>
  <c r="D33" i="1" s="1"/>
  <c r="D24" i="1" l="1"/>
  <c r="D31" i="2"/>
  <c r="D17" i="2"/>
  <c r="D17" i="1"/>
</calcChain>
</file>

<file path=xl/sharedStrings.xml><?xml version="1.0" encoding="utf-8"?>
<sst xmlns="http://schemas.openxmlformats.org/spreadsheetml/2006/main" count="72" uniqueCount="31">
  <si>
    <t>Item</t>
  </si>
  <si>
    <t>Total</t>
  </si>
  <si>
    <t>X 0.32%</t>
  </si>
  <si>
    <t>Fee</t>
  </si>
  <si>
    <t>X 0.09%</t>
  </si>
  <si>
    <t>X 0.19%</t>
  </si>
  <si>
    <t>CTF (where works &gt;$20,000)</t>
  </si>
  <si>
    <t>Rate</t>
  </si>
  <si>
    <t>Uncertified Applications</t>
  </si>
  <si>
    <t>Certified Applications</t>
  </si>
  <si>
    <t>CTF Levy (where contract value &gt;$20,000)</t>
  </si>
  <si>
    <t>Estimated Value</t>
  </si>
  <si>
    <t>NOTE:  ONLY COMPLETE ESTIMATED VALUE</t>
  </si>
  <si>
    <t xml:space="preserve">NOTE:  </t>
  </si>
  <si>
    <t>2/ Your private building surveyor may also charge additional fees for checking that your plans meet the City's Planning, Engineering and Environmental Health requirements.</t>
  </si>
  <si>
    <t>1/ This fee is exclusive of any fees &amp; charges your private building surveyor may charge.</t>
  </si>
  <si>
    <t>X 0.137%</t>
  </si>
  <si>
    <t>Building Services Levy (min $61.65)</t>
  </si>
  <si>
    <r>
      <t>Certified Class 2 - 9 Buildings Inclusive</t>
    </r>
    <r>
      <rPr>
        <sz val="10"/>
        <color theme="1"/>
        <rFont val="Arial"/>
        <family val="2"/>
      </rPr>
      <t xml:space="preserve"> (includes fit outs, shops, offices, warehouses,  dwellings above another unit)</t>
    </r>
  </si>
  <si>
    <t>X 0.2%</t>
  </si>
  <si>
    <t>X 0.13%</t>
  </si>
  <si>
    <r>
      <t xml:space="preserve">Calculators for </t>
    </r>
    <r>
      <rPr>
        <b/>
        <sz val="10"/>
        <color theme="1"/>
        <rFont val="Arial"/>
        <family val="2"/>
      </rPr>
      <t>Class 1 or 10 Buildings</t>
    </r>
    <r>
      <rPr>
        <sz val="10"/>
        <color theme="1"/>
        <rFont val="Arial"/>
        <family val="2"/>
      </rPr>
      <t xml:space="preserve"> (includes single dwellings, rows of attached dwellings, sheds, patios, pools &amp; retaining walls, but does not include where a dwelling is above another unit)</t>
    </r>
  </si>
  <si>
    <r>
      <t xml:space="preserve">Request for Certificate of Design Compliance </t>
    </r>
    <r>
      <rPr>
        <b/>
        <sz val="11"/>
        <color theme="3"/>
        <rFont val="Arial"/>
        <family val="2"/>
      </rPr>
      <t>(inclusive of all fees above)</t>
    </r>
  </si>
  <si>
    <t>Request for Certificate of Design Compliance (separate to Building Permit)</t>
  </si>
  <si>
    <t>Certificate of Design Compliance (min $300.00)</t>
  </si>
  <si>
    <t>Certificate of Design Compliance (min $500.00)</t>
  </si>
  <si>
    <t>Local Government Fee Schedule</t>
  </si>
  <si>
    <t>Fee Payable</t>
  </si>
  <si>
    <t>Estimated Cost of Development</t>
  </si>
  <si>
    <t>R-CODE APPLICATION FEES</t>
  </si>
  <si>
    <t>Council Permit Fee (min $105.00)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</si>
</sst>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2"/>
      <color theme="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3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 applyProtection="1"/>
    <xf numFmtId="0" fontId="0" fillId="0" borderId="0" xfId="0" applyProtection="1"/>
    <xf numFmtId="0" fontId="7" fillId="0" borderId="0" xfId="0" applyFont="1" applyProtection="1"/>
    <xf numFmtId="4" fontId="0" fillId="0" borderId="0" xfId="0" applyNumberFormat="1" applyProtection="1"/>
    <xf numFmtId="4" fontId="2" fillId="0" borderId="0" xfId="0" applyNumberFormat="1" applyFont="1" applyBorder="1" applyProtection="1"/>
    <xf numFmtId="4" fontId="0" fillId="0" borderId="1" xfId="0" applyNumberFormat="1" applyBorder="1" applyProtection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2" fillId="0" borderId="3" xfId="0" applyNumberFormat="1" applyFont="1" applyBorder="1" applyProtection="1"/>
    <xf numFmtId="4" fontId="2" fillId="0" borderId="0" xfId="0" applyNumberFormat="1" applyFont="1" applyFill="1" applyBorder="1" applyProtection="1"/>
    <xf numFmtId="4" fontId="0" fillId="0" borderId="0" xfId="0" applyNumberForma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4" fontId="2" fillId="2" borderId="4" xfId="0" applyNumberFormat="1" applyFont="1" applyFill="1" applyBorder="1" applyProtection="1"/>
    <xf numFmtId="4" fontId="0" fillId="2" borderId="5" xfId="0" applyNumberFormat="1" applyFill="1" applyBorder="1" applyProtection="1"/>
    <xf numFmtId="4" fontId="0" fillId="2" borderId="6" xfId="0" applyNumberFormat="1" applyFill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 wrapText="1"/>
    </xf>
    <xf numFmtId="4" fontId="7" fillId="0" borderId="6" xfId="0" applyNumberFormat="1" applyFont="1" applyBorder="1" applyAlignment="1" applyProtection="1">
      <alignment horizontal="center" vertical="center"/>
    </xf>
    <xf numFmtId="4" fontId="4" fillId="0" borderId="8" xfId="0" applyNumberFormat="1" applyFont="1" applyBorder="1" applyAlignment="1" applyProtection="1">
      <alignment horizontal="left"/>
    </xf>
    <xf numFmtId="4" fontId="4" fillId="0" borderId="9" xfId="0" applyNumberFormat="1" applyFont="1" applyBorder="1" applyAlignment="1" applyProtection="1">
      <alignment horizontal="left"/>
    </xf>
    <xf numFmtId="4" fontId="0" fillId="0" borderId="1" xfId="0" applyNumberFormat="1" applyBorder="1" applyAlignment="1" applyProtection="1"/>
    <xf numFmtId="4" fontId="0" fillId="0" borderId="2" xfId="0" applyNumberFormat="1" applyBorder="1" applyAlignment="1" applyProtection="1"/>
    <xf numFmtId="4" fontId="0" fillId="0" borderId="0" xfId="0" applyNumberFormat="1" applyFill="1" applyBorder="1" applyProtection="1"/>
    <xf numFmtId="4" fontId="0" fillId="0" borderId="0" xfId="0" applyNumberFormat="1" applyFill="1" applyBorder="1" applyAlignment="1" applyProtection="1">
      <alignment horizontal="center" vertical="center"/>
    </xf>
    <xf numFmtId="164" fontId="2" fillId="2" borderId="4" xfId="0" applyNumberFormat="1" applyFont="1" applyFill="1" applyBorder="1" applyProtection="1">
      <protection locked="0"/>
    </xf>
    <xf numFmtId="4" fontId="4" fillId="0" borderId="13" xfId="0" applyNumberFormat="1" applyFont="1" applyBorder="1" applyAlignment="1" applyProtection="1">
      <alignment horizontal="left"/>
    </xf>
    <xf numFmtId="164" fontId="2" fillId="3" borderId="14" xfId="0" applyNumberFormat="1" applyFont="1" applyFill="1" applyBorder="1" applyAlignment="1" applyProtection="1">
      <alignment horizontal="right" vertical="center"/>
    </xf>
    <xf numFmtId="164" fontId="2" fillId="3" borderId="7" xfId="0" applyNumberFormat="1" applyFont="1" applyFill="1" applyBorder="1" applyAlignment="1" applyProtection="1">
      <alignment horizontal="right" vertical="center"/>
    </xf>
    <xf numFmtId="164" fontId="2" fillId="3" borderId="15" xfId="0" applyNumberFormat="1" applyFont="1" applyFill="1" applyBorder="1" applyAlignment="1" applyProtection="1">
      <alignment horizontal="right" vertical="center"/>
    </xf>
    <xf numFmtId="4" fontId="0" fillId="0" borderId="0" xfId="0" applyNumberFormat="1" applyBorder="1" applyAlignment="1" applyProtection="1"/>
    <xf numFmtId="4" fontId="5" fillId="0" borderId="0" xfId="0" applyNumberFormat="1" applyFont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4" fontId="2" fillId="0" borderId="16" xfId="0" applyNumberFormat="1" applyFont="1" applyBorder="1" applyProtection="1"/>
    <xf numFmtId="4" fontId="2" fillId="0" borderId="17" xfId="0" applyNumberFormat="1" applyFont="1" applyBorder="1" applyProtection="1"/>
    <xf numFmtId="4" fontId="2" fillId="0" borderId="18" xfId="0" applyNumberFormat="1" applyFont="1" applyBorder="1" applyAlignment="1" applyProtection="1">
      <alignment horizontal="center" vertical="center"/>
    </xf>
    <xf numFmtId="4" fontId="2" fillId="0" borderId="19" xfId="0" applyNumberFormat="1" applyFont="1" applyBorder="1" applyAlignment="1" applyProtection="1">
      <alignment horizontal="center" vertical="center"/>
    </xf>
    <xf numFmtId="4" fontId="3" fillId="0" borderId="11" xfId="0" applyNumberFormat="1" applyFont="1" applyBorder="1" applyAlignment="1" applyProtection="1">
      <alignment horizontal="left" vertical="center"/>
    </xf>
    <xf numFmtId="4" fontId="0" fillId="0" borderId="7" xfId="0" applyNumberFormat="1" applyBorder="1" applyAlignment="1" applyProtection="1">
      <alignment horizontal="left" vertical="center"/>
    </xf>
    <xf numFmtId="4" fontId="3" fillId="0" borderId="7" xfId="0" applyNumberFormat="1" applyFont="1" applyBorder="1" applyAlignment="1" applyProtection="1">
      <alignment horizontal="left" vertical="center"/>
    </xf>
    <xf numFmtId="4" fontId="0" fillId="0" borderId="10" xfId="0" applyNumberFormat="1" applyBorder="1" applyAlignment="1" applyProtection="1">
      <alignment horizontal="left" vertical="center"/>
    </xf>
    <xf numFmtId="4" fontId="3" fillId="0" borderId="10" xfId="0" applyNumberFormat="1" applyFont="1" applyBorder="1" applyAlignment="1" applyProtection="1">
      <alignment horizontal="left" vertical="center"/>
    </xf>
    <xf numFmtId="4" fontId="3" fillId="0" borderId="12" xfId="0" applyNumberFormat="1" applyFont="1" applyBorder="1" applyAlignment="1" applyProtection="1">
      <alignment horizontal="left" vertical="center"/>
    </xf>
    <xf numFmtId="0" fontId="1" fillId="6" borderId="0" xfId="1" applyFill="1" applyProtection="1"/>
    <xf numFmtId="0" fontId="1" fillId="6" borderId="0" xfId="1" applyFont="1" applyFill="1" applyProtection="1"/>
    <xf numFmtId="0" fontId="12" fillId="6" borderId="0" xfId="1" applyFont="1" applyFill="1" applyProtection="1"/>
    <xf numFmtId="164" fontId="13" fillId="6" borderId="0" xfId="1" applyNumberFormat="1" applyFont="1" applyFill="1" applyBorder="1" applyAlignment="1" applyProtection="1">
      <alignment horizontal="center"/>
      <protection hidden="1"/>
    </xf>
    <xf numFmtId="8" fontId="1" fillId="6" borderId="0" xfId="1" applyNumberFormat="1" applyFill="1" applyProtection="1"/>
    <xf numFmtId="0" fontId="14" fillId="6" borderId="0" xfId="1" applyFont="1" applyFill="1" applyProtection="1"/>
    <xf numFmtId="0" fontId="14" fillId="6" borderId="0" xfId="1" applyFont="1" applyFill="1" applyAlignment="1" applyProtection="1">
      <alignment vertical="center"/>
    </xf>
    <xf numFmtId="0" fontId="1" fillId="6" borderId="0" xfId="1" applyFill="1" applyAlignment="1" applyProtection="1">
      <alignment horizontal="right"/>
      <protection hidden="1"/>
    </xf>
    <xf numFmtId="164" fontId="12" fillId="7" borderId="4" xfId="1" applyNumberFormat="1" applyFont="1" applyFill="1" applyBorder="1" applyAlignment="1" applyProtection="1">
      <alignment horizontal="right" vertical="center"/>
      <protection hidden="1"/>
    </xf>
    <xf numFmtId="164" fontId="13" fillId="8" borderId="22" xfId="2" applyNumberFormat="1" applyFont="1" applyFill="1" applyBorder="1" applyAlignment="1" applyProtection="1">
      <alignment horizontal="center" vertical="center"/>
      <protection locked="0"/>
    </xf>
    <xf numFmtId="0" fontId="15" fillId="9" borderId="21" xfId="1" applyFont="1" applyFill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left" wrapText="1"/>
    </xf>
    <xf numFmtId="4" fontId="2" fillId="0" borderId="0" xfId="0" applyNumberFormat="1" applyFont="1" applyBorder="1" applyAlignment="1" applyProtection="1">
      <alignment horizontal="left" wrapText="1"/>
    </xf>
    <xf numFmtId="4" fontId="2" fillId="0" borderId="19" xfId="0" applyNumberFormat="1" applyFont="1" applyBorder="1" applyAlignment="1" applyProtection="1">
      <alignment horizontal="left" wrapText="1"/>
    </xf>
    <xf numFmtId="4" fontId="2" fillId="0" borderId="2" xfId="0" applyNumberFormat="1" applyFont="1" applyBorder="1" applyAlignment="1" applyProtection="1">
      <alignment horizontal="left" wrapText="1"/>
    </xf>
    <xf numFmtId="4" fontId="2" fillId="0" borderId="3" xfId="0" applyNumberFormat="1" applyFont="1" applyBorder="1" applyAlignment="1" applyProtection="1">
      <alignment horizontal="left" wrapText="1"/>
    </xf>
    <xf numFmtId="4" fontId="2" fillId="0" borderId="23" xfId="0" applyNumberFormat="1" applyFont="1" applyBorder="1" applyAlignment="1" applyProtection="1">
      <alignment horizontal="left" wrapText="1"/>
    </xf>
    <xf numFmtId="164" fontId="5" fillId="4" borderId="21" xfId="0" applyNumberFormat="1" applyFont="1" applyFill="1" applyBorder="1" applyAlignment="1" applyProtection="1">
      <alignment horizontal="center" vertical="center"/>
    </xf>
    <xf numFmtId="164" fontId="5" fillId="4" borderId="22" xfId="0" applyNumberFormat="1" applyFont="1" applyFill="1" applyBorder="1" applyAlignment="1" applyProtection="1">
      <alignment horizontal="center" vertical="center"/>
    </xf>
    <xf numFmtId="4" fontId="5" fillId="0" borderId="21" xfId="0" applyNumberFormat="1" applyFont="1" applyBorder="1" applyAlignment="1" applyProtection="1">
      <alignment horizontal="left" vertical="center"/>
    </xf>
    <xf numFmtId="4" fontId="5" fillId="0" borderId="22" xfId="0" applyNumberFormat="1" applyFont="1" applyBorder="1" applyAlignment="1" applyProtection="1">
      <alignment horizontal="left" vertical="center"/>
    </xf>
    <xf numFmtId="4" fontId="8" fillId="0" borderId="24" xfId="0" applyNumberFormat="1" applyFont="1" applyBorder="1" applyAlignment="1" applyProtection="1">
      <alignment vertical="center" wrapText="1"/>
    </xf>
    <xf numFmtId="4" fontId="8" fillId="0" borderId="25" xfId="0" applyNumberFormat="1" applyFont="1" applyBorder="1" applyAlignment="1" applyProtection="1">
      <alignment vertical="center" wrapText="1"/>
    </xf>
    <xf numFmtId="4" fontId="8" fillId="0" borderId="26" xfId="0" applyNumberFormat="1" applyFont="1" applyBorder="1" applyAlignment="1" applyProtection="1">
      <alignment vertical="center" wrapText="1"/>
    </xf>
    <xf numFmtId="4" fontId="8" fillId="0" borderId="20" xfId="0" applyNumberFormat="1" applyFont="1" applyBorder="1" applyAlignment="1" applyProtection="1">
      <alignment vertical="center" wrapText="1"/>
    </xf>
    <xf numFmtId="4" fontId="8" fillId="0" borderId="5" xfId="0" applyNumberFormat="1" applyFont="1" applyBorder="1" applyAlignment="1" applyProtection="1">
      <alignment vertical="center" wrapText="1"/>
    </xf>
    <xf numFmtId="4" fontId="8" fillId="0" borderId="6" xfId="0" applyNumberFormat="1" applyFont="1" applyBorder="1" applyAlignment="1" applyProtection="1">
      <alignment vertical="center" wrapText="1"/>
    </xf>
    <xf numFmtId="4" fontId="10" fillId="2" borderId="20" xfId="0" applyNumberFormat="1" applyFont="1" applyFill="1" applyBorder="1" applyAlignment="1" applyProtection="1">
      <alignment horizontal="left" wrapText="1"/>
    </xf>
    <xf numFmtId="4" fontId="10" fillId="2" borderId="5" xfId="0" applyNumberFormat="1" applyFont="1" applyFill="1" applyBorder="1" applyAlignment="1" applyProtection="1">
      <alignment horizontal="left" wrapText="1"/>
    </xf>
    <xf numFmtId="4" fontId="10" fillId="2" borderId="6" xfId="0" applyNumberFormat="1" applyFont="1" applyFill="1" applyBorder="1" applyAlignment="1" applyProtection="1">
      <alignment horizontal="left" wrapText="1"/>
    </xf>
    <xf numFmtId="0" fontId="16" fillId="11" borderId="16" xfId="1" applyFont="1" applyFill="1" applyBorder="1" applyAlignment="1" applyProtection="1">
      <alignment horizontal="center" vertical="center"/>
    </xf>
    <xf numFmtId="0" fontId="16" fillId="11" borderId="17" xfId="1" applyFont="1" applyFill="1" applyBorder="1" applyAlignment="1" applyProtection="1">
      <alignment horizontal="center" vertical="center"/>
    </xf>
    <xf numFmtId="0" fontId="16" fillId="11" borderId="18" xfId="1" applyFont="1" applyFill="1" applyBorder="1" applyAlignment="1" applyProtection="1">
      <alignment horizontal="center" vertical="center"/>
    </xf>
    <xf numFmtId="0" fontId="16" fillId="11" borderId="2" xfId="1" applyFont="1" applyFill="1" applyBorder="1" applyAlignment="1" applyProtection="1">
      <alignment horizontal="center" vertical="center"/>
    </xf>
    <xf numFmtId="0" fontId="16" fillId="11" borderId="3" xfId="1" applyFont="1" applyFill="1" applyBorder="1" applyAlignment="1" applyProtection="1">
      <alignment horizontal="center" vertical="center"/>
    </xf>
    <xf numFmtId="0" fontId="16" fillId="11" borderId="23" xfId="1" applyFont="1" applyFill="1" applyBorder="1" applyAlignment="1" applyProtection="1">
      <alignment horizontal="center" vertical="center"/>
    </xf>
    <xf numFmtId="0" fontId="15" fillId="10" borderId="21" xfId="1" applyFont="1" applyFill="1" applyBorder="1" applyAlignment="1" applyProtection="1">
      <alignment horizontal="center" wrapText="1"/>
    </xf>
    <xf numFmtId="0" fontId="15" fillId="10" borderId="22" xfId="1" applyFont="1" applyFill="1" applyBorder="1" applyAlignment="1" applyProtection="1">
      <alignment horizontal="center" wrapText="1"/>
    </xf>
    <xf numFmtId="4" fontId="9" fillId="5" borderId="20" xfId="0" applyNumberFormat="1" applyFont="1" applyFill="1" applyBorder="1" applyAlignment="1" applyProtection="1">
      <alignment horizontal="left" wrapText="1"/>
    </xf>
    <xf numFmtId="4" fontId="10" fillId="5" borderId="5" xfId="0" applyNumberFormat="1" applyFont="1" applyFill="1" applyBorder="1" applyAlignment="1" applyProtection="1">
      <alignment horizontal="left" wrapText="1"/>
    </xf>
    <xf numFmtId="4" fontId="10" fillId="5" borderId="6" xfId="0" applyNumberFormat="1" applyFont="1" applyFill="1" applyBorder="1" applyAlignment="1" applyProtection="1">
      <alignment horizontal="left" wrapText="1"/>
    </xf>
    <xf numFmtId="164" fontId="5" fillId="4" borderId="16" xfId="0" applyNumberFormat="1" applyFont="1" applyFill="1" applyBorder="1" applyAlignment="1" applyProtection="1">
      <alignment horizontal="center" vertical="center"/>
    </xf>
    <xf numFmtId="164" fontId="5" fillId="4" borderId="2" xfId="0" applyNumberFormat="1" applyFont="1" applyFill="1" applyBorder="1" applyAlignment="1" applyProtection="1">
      <alignment horizontal="center" vertical="center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4</xdr:col>
          <xdr:colOff>3276600</xdr:colOff>
          <xdr:row>6</xdr:row>
          <xdr:rowOff>137160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45720</xdr:rowOff>
        </xdr:from>
        <xdr:to>
          <xdr:col>7</xdr:col>
          <xdr:colOff>83820</xdr:colOff>
          <xdr:row>25</xdr:row>
          <xdr:rowOff>60960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</xdr:row>
          <xdr:rowOff>22860</xdr:rowOff>
        </xdr:from>
        <xdr:to>
          <xdr:col>5</xdr:col>
          <xdr:colOff>594360</xdr:colOff>
          <xdr:row>6</xdr:row>
          <xdr:rowOff>137160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4</xdr:col>
          <xdr:colOff>3086100</xdr:colOff>
          <xdr:row>6</xdr:row>
          <xdr:rowOff>121920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4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B2:E38"/>
  <sheetViews>
    <sheetView showGridLines="0" tabSelected="1" zoomScaleNormal="100" workbookViewId="0">
      <selection activeCell="B14" sqref="B14"/>
    </sheetView>
  </sheetViews>
  <sheetFormatPr defaultColWidth="8.88671875" defaultRowHeight="13.2" x14ac:dyDescent="0.25"/>
  <cols>
    <col min="1" max="1" width="8.88671875" style="2"/>
    <col min="2" max="2" width="15" style="4" customWidth="1"/>
    <col min="3" max="3" width="9" style="4" customWidth="1"/>
    <col min="4" max="4" width="13.6640625" style="4" customWidth="1"/>
    <col min="5" max="5" width="49.33203125" style="14" customWidth="1"/>
    <col min="6" max="16384" width="8.88671875" style="2"/>
  </cols>
  <sheetData>
    <row r="2" spans="2:5" s="1" customFormat="1" x14ac:dyDescent="0.25">
      <c r="E2" s="12"/>
    </row>
    <row r="3" spans="2:5" s="1" customFormat="1" x14ac:dyDescent="0.25">
      <c r="E3" s="12"/>
    </row>
    <row r="4" spans="2:5" s="1" customFormat="1" x14ac:dyDescent="0.25">
      <c r="E4" s="12"/>
    </row>
    <row r="7" spans="2:5" s="3" customFormat="1" ht="13.8" thickBot="1" x14ac:dyDescent="0.3">
      <c r="E7" s="13"/>
    </row>
    <row r="8" spans="2:5" ht="13.8" thickBot="1" x14ac:dyDescent="0.3">
      <c r="B8" s="16" t="s">
        <v>12</v>
      </c>
      <c r="C8" s="17"/>
      <c r="D8" s="17"/>
      <c r="E8" s="18"/>
    </row>
    <row r="9" spans="2:5" ht="13.8" thickBot="1" x14ac:dyDescent="0.3">
      <c r="B9" s="10"/>
      <c r="C9" s="26"/>
      <c r="D9" s="26"/>
      <c r="E9" s="27"/>
    </row>
    <row r="10" spans="2:5" ht="25.5" customHeight="1" thickBot="1" x14ac:dyDescent="0.3">
      <c r="B10" s="73" t="s">
        <v>21</v>
      </c>
      <c r="C10" s="74"/>
      <c r="D10" s="74"/>
      <c r="E10" s="75"/>
    </row>
    <row r="11" spans="2:5" ht="13.8" thickBot="1" x14ac:dyDescent="0.3"/>
    <row r="12" spans="2:5" ht="16.5" customHeight="1" thickBot="1" x14ac:dyDescent="0.3">
      <c r="B12" s="67" t="s">
        <v>8</v>
      </c>
      <c r="C12" s="68"/>
      <c r="D12" s="68"/>
      <c r="E12" s="69"/>
    </row>
    <row r="13" spans="2:5" ht="27" thickBot="1" x14ac:dyDescent="0.3">
      <c r="B13" s="20" t="s">
        <v>11</v>
      </c>
      <c r="C13" s="19" t="s">
        <v>7</v>
      </c>
      <c r="D13" s="19" t="s">
        <v>3</v>
      </c>
      <c r="E13" s="21" t="s">
        <v>0</v>
      </c>
    </row>
    <row r="14" spans="2:5" ht="13.8" thickBot="1" x14ac:dyDescent="0.3">
      <c r="B14" s="28"/>
      <c r="C14" s="40" t="s">
        <v>2</v>
      </c>
      <c r="D14" s="30" t="str">
        <f>IF(B14=0," ",IF(B14&lt;32812.5,105,B14*0.0032))</f>
        <v xml:space="preserve"> </v>
      </c>
      <c r="E14" s="23" t="s">
        <v>30</v>
      </c>
    </row>
    <row r="15" spans="2:5" x14ac:dyDescent="0.25">
      <c r="B15" s="24"/>
      <c r="C15" s="43" t="s">
        <v>16</v>
      </c>
      <c r="D15" s="31" t="str">
        <f>IF(B14=0,"",IF(B14&lt;45000,61.65,B14*0.00137))</f>
        <v/>
      </c>
      <c r="E15" s="22" t="s">
        <v>17</v>
      </c>
    </row>
    <row r="16" spans="2:5" ht="13.8" thickBot="1" x14ac:dyDescent="0.3">
      <c r="B16" s="24"/>
      <c r="C16" s="44" t="s">
        <v>19</v>
      </c>
      <c r="D16" s="32" t="str">
        <f>IF(B14=0,"",IF(B14&lt;20000.01,0,B14*0.002))</f>
        <v/>
      </c>
      <c r="E16" s="29" t="s">
        <v>10</v>
      </c>
    </row>
    <row r="17" spans="2:5" x14ac:dyDescent="0.25">
      <c r="B17" s="24"/>
      <c r="C17" s="11"/>
      <c r="D17" s="63">
        <f>SUM(D14:D16)</f>
        <v>0</v>
      </c>
      <c r="E17" s="65" t="s">
        <v>1</v>
      </c>
    </row>
    <row r="18" spans="2:5" ht="13.8" thickBot="1" x14ac:dyDescent="0.3">
      <c r="B18" s="25"/>
      <c r="C18" s="9"/>
      <c r="D18" s="64"/>
      <c r="E18" s="66"/>
    </row>
    <row r="19" spans="2:5" ht="13.8" x14ac:dyDescent="0.25">
      <c r="B19" s="33"/>
      <c r="C19" s="5"/>
      <c r="D19" s="35"/>
      <c r="E19" s="34"/>
    </row>
    <row r="20" spans="2:5" ht="13.8" thickBot="1" x14ac:dyDescent="0.3">
      <c r="B20" s="5"/>
      <c r="C20" s="5"/>
      <c r="D20" s="5"/>
      <c r="E20" s="15"/>
    </row>
    <row r="21" spans="2:5" ht="16.2" thickBot="1" x14ac:dyDescent="0.3">
      <c r="B21" s="70" t="s">
        <v>23</v>
      </c>
      <c r="C21" s="71"/>
      <c r="D21" s="71"/>
      <c r="E21" s="72"/>
    </row>
    <row r="22" spans="2:5" ht="29.25" customHeight="1" thickBot="1" x14ac:dyDescent="0.3">
      <c r="B22" s="20" t="s">
        <v>11</v>
      </c>
      <c r="C22" s="19" t="s">
        <v>7</v>
      </c>
      <c r="D22" s="19" t="s">
        <v>3</v>
      </c>
      <c r="E22" s="19" t="s">
        <v>0</v>
      </c>
    </row>
    <row r="23" spans="2:5" ht="13.8" thickBot="1" x14ac:dyDescent="0.3">
      <c r="B23" s="28"/>
      <c r="C23" s="42" t="s">
        <v>20</v>
      </c>
      <c r="D23" s="32" t="str">
        <f>IF(B23=0,"",IF(B23&lt;230769.23,300,B23*0.0013))</f>
        <v/>
      </c>
      <c r="E23" s="29" t="s">
        <v>24</v>
      </c>
    </row>
    <row r="24" spans="2:5" x14ac:dyDescent="0.25">
      <c r="B24" s="6"/>
      <c r="C24" s="11"/>
      <c r="D24" s="63">
        <f>SUM(D23:D23)</f>
        <v>0</v>
      </c>
      <c r="E24" s="65" t="s">
        <v>1</v>
      </c>
    </row>
    <row r="25" spans="2:5" ht="13.8" thickBot="1" x14ac:dyDescent="0.3">
      <c r="B25" s="8"/>
      <c r="C25" s="9"/>
      <c r="D25" s="64"/>
      <c r="E25" s="66"/>
    </row>
    <row r="27" spans="2:5" ht="13.8" thickBot="1" x14ac:dyDescent="0.3">
      <c r="B27" s="5"/>
      <c r="C27" s="5"/>
      <c r="D27" s="5"/>
      <c r="E27" s="15"/>
    </row>
    <row r="28" spans="2:5" ht="16.5" customHeight="1" thickBot="1" x14ac:dyDescent="0.3">
      <c r="B28" s="70" t="s">
        <v>9</v>
      </c>
      <c r="C28" s="71"/>
      <c r="D28" s="71"/>
      <c r="E28" s="72"/>
    </row>
    <row r="29" spans="2:5" ht="29.25" customHeight="1" thickBot="1" x14ac:dyDescent="0.3">
      <c r="B29" s="20" t="s">
        <v>11</v>
      </c>
      <c r="C29" s="19" t="s">
        <v>7</v>
      </c>
      <c r="D29" s="19" t="s">
        <v>3</v>
      </c>
      <c r="E29" s="19" t="s">
        <v>0</v>
      </c>
    </row>
    <row r="30" spans="2:5" ht="13.8" thickBot="1" x14ac:dyDescent="0.3">
      <c r="B30" s="28"/>
      <c r="C30" s="45" t="s">
        <v>5</v>
      </c>
      <c r="D30" s="30" t="str">
        <f>IF(B30=0,"",IF(B30&lt;55263.15,105,B30*0.0019))</f>
        <v/>
      </c>
      <c r="E30" s="23" t="s">
        <v>30</v>
      </c>
    </row>
    <row r="31" spans="2:5" x14ac:dyDescent="0.25">
      <c r="B31" s="6"/>
      <c r="C31" s="43" t="s">
        <v>16</v>
      </c>
      <c r="D31" s="31" t="str">
        <f>IF(B30=0,"",IF(B30&lt;45000,61.65,B30*0.00137))</f>
        <v/>
      </c>
      <c r="E31" s="22" t="s">
        <v>17</v>
      </c>
    </row>
    <row r="32" spans="2:5" ht="13.8" thickBot="1" x14ac:dyDescent="0.3">
      <c r="B32" s="7"/>
      <c r="C32" s="43" t="s">
        <v>19</v>
      </c>
      <c r="D32" s="32" t="str">
        <f>IF(B30=0,"",IF(B30&lt;20000.01,0,B30*0.002))</f>
        <v/>
      </c>
      <c r="E32" s="29" t="s">
        <v>10</v>
      </c>
    </row>
    <row r="33" spans="2:5" x14ac:dyDescent="0.25">
      <c r="B33" s="6"/>
      <c r="C33" s="11"/>
      <c r="D33" s="63">
        <f>SUM(D30:D32)</f>
        <v>0</v>
      </c>
      <c r="E33" s="65" t="s">
        <v>1</v>
      </c>
    </row>
    <row r="34" spans="2:5" ht="13.8" thickBot="1" x14ac:dyDescent="0.3">
      <c r="B34" s="8"/>
      <c r="C34" s="9"/>
      <c r="D34" s="64"/>
      <c r="E34" s="66"/>
    </row>
    <row r="35" spans="2:5" x14ac:dyDescent="0.25">
      <c r="B35" s="36" t="s">
        <v>13</v>
      </c>
      <c r="C35" s="37"/>
      <c r="D35" s="37"/>
      <c r="E35" s="38"/>
    </row>
    <row r="36" spans="2:5" x14ac:dyDescent="0.25">
      <c r="B36" s="7" t="s">
        <v>15</v>
      </c>
      <c r="C36" s="5"/>
      <c r="D36" s="5"/>
      <c r="E36" s="39"/>
    </row>
    <row r="37" spans="2:5" ht="12.75" customHeight="1" x14ac:dyDescent="0.25">
      <c r="B37" s="57" t="s">
        <v>14</v>
      </c>
      <c r="C37" s="58"/>
      <c r="D37" s="58"/>
      <c r="E37" s="59"/>
    </row>
    <row r="38" spans="2:5" ht="13.8" thickBot="1" x14ac:dyDescent="0.3">
      <c r="B38" s="60"/>
      <c r="C38" s="61"/>
      <c r="D38" s="61"/>
      <c r="E38" s="62"/>
    </row>
  </sheetData>
  <sheetProtection sheet="1" objects="1" scenarios="1" selectLockedCells="1"/>
  <mergeCells count="11">
    <mergeCell ref="B10:E10"/>
    <mergeCell ref="D17:D18"/>
    <mergeCell ref="E17:E18"/>
    <mergeCell ref="D24:D25"/>
    <mergeCell ref="E24:E25"/>
    <mergeCell ref="B37:E38"/>
    <mergeCell ref="D33:D34"/>
    <mergeCell ref="E33:E34"/>
    <mergeCell ref="B12:E12"/>
    <mergeCell ref="B28:E28"/>
    <mergeCell ref="B21:E21"/>
  </mergeCells>
  <pageMargins left="0.23622047244094491" right="0.23622047244094491" top="0.74803149606299213" bottom="0.74803149606299213" header="0.31496062992125984" footer="0.31496062992125984"/>
  <pageSetup paperSize="9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4</xdr:col>
                <xdr:colOff>3276600</xdr:colOff>
                <xdr:row>6</xdr:row>
                <xdr:rowOff>137160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7:J31"/>
  <sheetViews>
    <sheetView zoomScale="85" zoomScaleNormal="85" workbookViewId="0">
      <selection activeCell="B14" sqref="B14"/>
    </sheetView>
  </sheetViews>
  <sheetFormatPr defaultColWidth="9.109375" defaultRowHeight="14.4" x14ac:dyDescent="0.3"/>
  <cols>
    <col min="1" max="1" width="2.6640625" style="46" customWidth="1"/>
    <col min="2" max="2" width="38.5546875" style="46" customWidth="1"/>
    <col min="3" max="3" width="13.109375" style="46" customWidth="1"/>
    <col min="4" max="4" width="22.6640625" style="46" customWidth="1"/>
    <col min="5" max="5" width="5.5546875" style="46" customWidth="1"/>
    <col min="6" max="8" width="9.109375" style="46"/>
    <col min="9" max="9" width="9.109375" style="46" customWidth="1"/>
    <col min="10" max="16384" width="9.109375" style="46"/>
  </cols>
  <sheetData>
    <row r="7" spans="2:7" ht="15" thickBot="1" x14ac:dyDescent="0.35"/>
    <row r="8" spans="2:7" ht="20.25" customHeight="1" x14ac:dyDescent="0.3">
      <c r="B8" s="76" t="s">
        <v>29</v>
      </c>
      <c r="C8" s="77"/>
      <c r="D8" s="77"/>
      <c r="E8" s="77"/>
      <c r="F8" s="78"/>
    </row>
    <row r="9" spans="2:7" ht="20.25" customHeight="1" thickBot="1" x14ac:dyDescent="0.35">
      <c r="B9" s="79"/>
      <c r="C9" s="80"/>
      <c r="D9" s="80"/>
      <c r="E9" s="80"/>
      <c r="F9" s="81"/>
    </row>
    <row r="11" spans="2:7" ht="15" thickBot="1" x14ac:dyDescent="0.35"/>
    <row r="12" spans="2:7" ht="15" thickBot="1" x14ac:dyDescent="0.35">
      <c r="B12" s="82" t="s">
        <v>28</v>
      </c>
    </row>
    <row r="13" spans="2:7" ht="21.9" customHeight="1" thickBot="1" x14ac:dyDescent="0.35">
      <c r="B13" s="83"/>
      <c r="D13" s="56" t="s">
        <v>27</v>
      </c>
    </row>
    <row r="14" spans="2:7" ht="21.9" customHeight="1" thickBot="1" x14ac:dyDescent="0.35">
      <c r="B14" s="55"/>
      <c r="D14" s="54">
        <f>IF($B$14&lt;50000,147,IF($B$14&lt;500001,$B$14*0.0032,IF($B$14&lt;2500001,1700+($B$14-500000)*0.00257,IF($B$14&lt;3000001,7161+($B$14-2500000)*0.00206,"Refer Below"))))</f>
        <v>147</v>
      </c>
      <c r="F14" s="52"/>
      <c r="G14" s="51"/>
    </row>
    <row r="15" spans="2:7" ht="21.9" customHeight="1" x14ac:dyDescent="0.3">
      <c r="D15" s="53"/>
      <c r="F15" s="52"/>
      <c r="G15" s="51"/>
    </row>
    <row r="16" spans="2:7" ht="21.9" customHeight="1" x14ac:dyDescent="0.3">
      <c r="B16" s="48" t="s">
        <v>26</v>
      </c>
      <c r="D16" s="53"/>
      <c r="F16" s="52"/>
      <c r="G16" s="51"/>
    </row>
    <row r="17" spans="2:10" ht="21.9" customHeight="1" x14ac:dyDescent="0.3">
      <c r="B17" s="47"/>
    </row>
    <row r="18" spans="2:10" ht="21.9" customHeight="1" x14ac:dyDescent="0.3">
      <c r="B18" s="47"/>
      <c r="C18" s="47"/>
    </row>
    <row r="19" spans="2:10" ht="21.9" customHeight="1" x14ac:dyDescent="0.3">
      <c r="B19" s="47"/>
      <c r="C19" s="50"/>
      <c r="D19" s="49"/>
    </row>
    <row r="20" spans="2:10" ht="15.75" customHeight="1" x14ac:dyDescent="0.3">
      <c r="B20" s="47"/>
      <c r="C20" s="47"/>
    </row>
    <row r="21" spans="2:10" ht="21.9" customHeight="1" x14ac:dyDescent="0.3">
      <c r="B21" s="47"/>
      <c r="C21" s="47"/>
      <c r="J21" s="48"/>
    </row>
    <row r="22" spans="2:10" ht="21.9" customHeight="1" x14ac:dyDescent="0.3">
      <c r="B22" s="47"/>
    </row>
    <row r="23" spans="2:10" ht="21.9" customHeight="1" x14ac:dyDescent="0.3">
      <c r="B23" s="47"/>
    </row>
    <row r="24" spans="2:10" ht="21.9" customHeight="1" x14ac:dyDescent="0.3"/>
    <row r="25" spans="2:10" ht="21.9" customHeight="1" x14ac:dyDescent="0.3"/>
    <row r="26" spans="2:10" ht="21.9" customHeight="1" x14ac:dyDescent="0.3"/>
    <row r="27" spans="2:10" ht="21.9" customHeight="1" x14ac:dyDescent="0.3"/>
    <row r="28" spans="2:10" ht="21.9" customHeight="1" x14ac:dyDescent="0.3"/>
    <row r="29" spans="2:10" ht="21.9" customHeight="1" x14ac:dyDescent="0.3"/>
    <row r="30" spans="2:10" ht="21.9" customHeight="1" x14ac:dyDescent="0.3"/>
    <row r="31" spans="2:10" ht="21.9" customHeight="1" x14ac:dyDescent="0.3"/>
  </sheetData>
  <sheetProtection sheet="1" objects="1" scenarios="1" selectLockedCells="1"/>
  <mergeCells count="2">
    <mergeCell ref="B8:F9"/>
    <mergeCell ref="B12:B1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0</xdr:colOff>
                <xdr:row>16</xdr:row>
                <xdr:rowOff>45720</xdr:rowOff>
              </from>
              <to>
                <xdr:col>7</xdr:col>
                <xdr:colOff>83820</xdr:colOff>
                <xdr:row>25</xdr:row>
                <xdr:rowOff>60960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4" r:id="rId6">
          <objectPr defaultSize="0" autoPict="0" r:id="rId7">
            <anchor moveWithCells="1">
              <from>
                <xdr:col>1</xdr:col>
                <xdr:colOff>7620</xdr:colOff>
                <xdr:row>1</xdr:row>
                <xdr:rowOff>22860</xdr:rowOff>
              </from>
              <to>
                <xdr:col>5</xdr:col>
                <xdr:colOff>594360</xdr:colOff>
                <xdr:row>6</xdr:row>
                <xdr:rowOff>137160</xdr:rowOff>
              </to>
            </anchor>
          </objectPr>
        </oleObject>
      </mc:Choice>
      <mc:Fallback>
        <oleObject progId="Word.Document.12" shapeId="3074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E32"/>
  <sheetViews>
    <sheetView showGridLines="0" zoomScaleNormal="100" workbookViewId="0">
      <selection activeCell="B14" sqref="B14"/>
    </sheetView>
  </sheetViews>
  <sheetFormatPr defaultRowHeight="13.2" x14ac:dyDescent="0.25"/>
  <cols>
    <col min="1" max="1" width="4.109375" customWidth="1"/>
    <col min="2" max="2" width="14.88671875" customWidth="1"/>
    <col min="3" max="3" width="8.44140625" bestFit="1" customWidth="1"/>
    <col min="4" max="4" width="12" customWidth="1"/>
    <col min="5" max="5" width="46.44140625" customWidth="1"/>
  </cols>
  <sheetData>
    <row r="1" spans="2:5" s="2" customFormat="1" x14ac:dyDescent="0.25">
      <c r="B1" s="4"/>
      <c r="C1" s="4"/>
      <c r="D1" s="4"/>
      <c r="E1" s="14"/>
    </row>
    <row r="2" spans="2:5" s="1" customFormat="1" x14ac:dyDescent="0.25">
      <c r="E2" s="12"/>
    </row>
    <row r="3" spans="2:5" s="1" customFormat="1" x14ac:dyDescent="0.25">
      <c r="E3" s="12"/>
    </row>
    <row r="4" spans="2:5" s="1" customFormat="1" x14ac:dyDescent="0.25">
      <c r="E4" s="12"/>
    </row>
    <row r="5" spans="2:5" s="2" customFormat="1" x14ac:dyDescent="0.25">
      <c r="B5" s="4"/>
      <c r="C5" s="4"/>
      <c r="D5" s="4"/>
      <c r="E5" s="14"/>
    </row>
    <row r="6" spans="2:5" s="2" customFormat="1" x14ac:dyDescent="0.25">
      <c r="B6" s="4"/>
      <c r="C6" s="4"/>
      <c r="D6" s="4"/>
      <c r="E6" s="14"/>
    </row>
    <row r="7" spans="2:5" s="3" customFormat="1" ht="13.8" thickBot="1" x14ac:dyDescent="0.3">
      <c r="E7" s="13"/>
    </row>
    <row r="8" spans="2:5" s="2" customFormat="1" ht="13.8" thickBot="1" x14ac:dyDescent="0.3">
      <c r="B8" s="16" t="s">
        <v>12</v>
      </c>
      <c r="C8" s="17"/>
      <c r="D8" s="17"/>
      <c r="E8" s="18"/>
    </row>
    <row r="9" spans="2:5" s="2" customFormat="1" ht="13.8" thickBot="1" x14ac:dyDescent="0.3">
      <c r="B9" s="10"/>
      <c r="C9" s="26"/>
      <c r="D9" s="26"/>
      <c r="E9" s="27"/>
    </row>
    <row r="10" spans="2:5" s="2" customFormat="1" ht="25.5" customHeight="1" thickBot="1" x14ac:dyDescent="0.3">
      <c r="B10" s="84" t="s">
        <v>18</v>
      </c>
      <c r="C10" s="85"/>
      <c r="D10" s="85"/>
      <c r="E10" s="86"/>
    </row>
    <row r="11" spans="2:5" ht="13.8" thickBot="1" x14ac:dyDescent="0.3"/>
    <row r="12" spans="2:5" ht="16.2" thickBot="1" x14ac:dyDescent="0.3">
      <c r="B12" s="70" t="s">
        <v>9</v>
      </c>
      <c r="C12" s="71"/>
      <c r="D12" s="71"/>
      <c r="E12" s="72"/>
    </row>
    <row r="13" spans="2:5" ht="27" thickBot="1" x14ac:dyDescent="0.3">
      <c r="B13" s="20" t="s">
        <v>11</v>
      </c>
      <c r="C13" s="19" t="s">
        <v>7</v>
      </c>
      <c r="D13" s="19" t="s">
        <v>3</v>
      </c>
      <c r="E13" s="19" t="s">
        <v>0</v>
      </c>
    </row>
    <row r="14" spans="2:5" ht="13.8" thickBot="1" x14ac:dyDescent="0.3">
      <c r="B14" s="28">
        <v>1</v>
      </c>
      <c r="C14" s="40" t="s">
        <v>4</v>
      </c>
      <c r="D14" s="30">
        <f>IF(B14=0,"",IF(B14&lt;116666.66,105,B14*0.0009))</f>
        <v>105</v>
      </c>
      <c r="E14" s="23" t="s">
        <v>30</v>
      </c>
    </row>
    <row r="15" spans="2:5" x14ac:dyDescent="0.25">
      <c r="B15" s="6"/>
      <c r="C15" s="41" t="s">
        <v>16</v>
      </c>
      <c r="D15" s="31">
        <f>IF(B14=0,"",IF(B14&lt;45000,61.65,B14*0.00137))</f>
        <v>61.65</v>
      </c>
      <c r="E15" s="22" t="s">
        <v>17</v>
      </c>
    </row>
    <row r="16" spans="2:5" ht="13.8" thickBot="1" x14ac:dyDescent="0.3">
      <c r="B16" s="7"/>
      <c r="C16" s="42" t="s">
        <v>19</v>
      </c>
      <c r="D16" s="32">
        <f>IF(B14=0,"",IF(B14&lt;20000.01,0,B14*0.002))</f>
        <v>0</v>
      </c>
      <c r="E16" s="29" t="s">
        <v>6</v>
      </c>
    </row>
    <row r="17" spans="2:5" x14ac:dyDescent="0.25">
      <c r="B17" s="6"/>
      <c r="C17" s="11"/>
      <c r="D17" s="87">
        <f>SUM(D14:D16)</f>
        <v>166.65</v>
      </c>
      <c r="E17" s="65" t="s">
        <v>1</v>
      </c>
    </row>
    <row r="18" spans="2:5" ht="13.8" thickBot="1" x14ac:dyDescent="0.3">
      <c r="B18" s="8"/>
      <c r="C18" s="9"/>
      <c r="D18" s="88"/>
      <c r="E18" s="66"/>
    </row>
    <row r="19" spans="2:5" x14ac:dyDescent="0.25">
      <c r="B19" s="36" t="s">
        <v>13</v>
      </c>
      <c r="C19" s="37"/>
      <c r="D19" s="37"/>
      <c r="E19" s="38"/>
    </row>
    <row r="20" spans="2:5" x14ac:dyDescent="0.25">
      <c r="B20" s="57" t="s">
        <v>15</v>
      </c>
      <c r="C20" s="58"/>
      <c r="D20" s="58"/>
      <c r="E20" s="59"/>
    </row>
    <row r="21" spans="2:5" x14ac:dyDescent="0.25">
      <c r="B21" s="57" t="s">
        <v>14</v>
      </c>
      <c r="C21" s="58"/>
      <c r="D21" s="58"/>
      <c r="E21" s="59"/>
    </row>
    <row r="22" spans="2:5" ht="13.8" thickBot="1" x14ac:dyDescent="0.3">
      <c r="B22" s="60"/>
      <c r="C22" s="61"/>
      <c r="D22" s="61"/>
      <c r="E22" s="62"/>
    </row>
    <row r="24" spans="2:5" ht="13.8" thickBot="1" x14ac:dyDescent="0.3"/>
    <row r="25" spans="2:5" ht="16.2" thickBot="1" x14ac:dyDescent="0.3">
      <c r="B25" s="70" t="s">
        <v>22</v>
      </c>
      <c r="C25" s="71"/>
      <c r="D25" s="71"/>
      <c r="E25" s="72"/>
    </row>
    <row r="26" spans="2:5" ht="27" thickBot="1" x14ac:dyDescent="0.3">
      <c r="B26" s="20" t="s">
        <v>11</v>
      </c>
      <c r="C26" s="19" t="s">
        <v>7</v>
      </c>
      <c r="D26" s="19" t="s">
        <v>3</v>
      </c>
      <c r="E26" s="19" t="s">
        <v>0</v>
      </c>
    </row>
    <row r="27" spans="2:5" ht="13.8" thickBot="1" x14ac:dyDescent="0.3">
      <c r="B27" s="28"/>
      <c r="C27" s="40" t="s">
        <v>4</v>
      </c>
      <c r="D27" s="30" t="str">
        <f>IF(B27=0,"",IF(B27&lt;116666.66,105,B27*0.0009))</f>
        <v/>
      </c>
      <c r="E27" s="23" t="s">
        <v>30</v>
      </c>
    </row>
    <row r="28" spans="2:5" x14ac:dyDescent="0.25">
      <c r="B28" s="6"/>
      <c r="C28" s="41" t="s">
        <v>16</v>
      </c>
      <c r="D28" s="31" t="str">
        <f>IF(B27=0,"",IF(B27&lt;45000,61.65,B27*0.00137))</f>
        <v/>
      </c>
      <c r="E28" s="22" t="s">
        <v>17</v>
      </c>
    </row>
    <row r="29" spans="2:5" x14ac:dyDescent="0.25">
      <c r="B29" s="7"/>
      <c r="C29" s="42" t="s">
        <v>19</v>
      </c>
      <c r="D29" s="31" t="str">
        <f>IF(B27=0,"",IF(B27&lt;20000.01,0,B27*0.002))</f>
        <v/>
      </c>
      <c r="E29" s="22" t="s">
        <v>10</v>
      </c>
    </row>
    <row r="30" spans="2:5" ht="13.8" thickBot="1" x14ac:dyDescent="0.3">
      <c r="B30" s="7"/>
      <c r="C30" s="41" t="s">
        <v>4</v>
      </c>
      <c r="D30" s="32" t="str">
        <f>IF(B27=0,"",IF(B27&lt;555555.55,500,B27*0.0009))</f>
        <v/>
      </c>
      <c r="E30" s="29" t="s">
        <v>25</v>
      </c>
    </row>
    <row r="31" spans="2:5" x14ac:dyDescent="0.25">
      <c r="B31" s="6"/>
      <c r="C31" s="11"/>
      <c r="D31" s="63">
        <f>SUM(D27:D30)</f>
        <v>0</v>
      </c>
      <c r="E31" s="65" t="s">
        <v>1</v>
      </c>
    </row>
    <row r="32" spans="2:5" ht="13.8" thickBot="1" x14ac:dyDescent="0.3">
      <c r="B32" s="8"/>
      <c r="C32" s="9"/>
      <c r="D32" s="64"/>
      <c r="E32" s="66"/>
    </row>
  </sheetData>
  <sheetProtection sheet="1" objects="1" scenarios="1" selectLockedCells="1"/>
  <mergeCells count="9">
    <mergeCell ref="D31:D32"/>
    <mergeCell ref="E31:E32"/>
    <mergeCell ref="B12:E12"/>
    <mergeCell ref="B25:E25"/>
    <mergeCell ref="B10:E10"/>
    <mergeCell ref="D17:D18"/>
    <mergeCell ref="E17:E18"/>
    <mergeCell ref="B21:E22"/>
    <mergeCell ref="B20:E20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4</xdr:col>
                <xdr:colOff>3086100</xdr:colOff>
                <xdr:row>6</xdr:row>
                <xdr:rowOff>121920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1 and 10</vt:lpstr>
      <vt:lpstr>R-Code Fees</vt:lpstr>
      <vt:lpstr>Class 2-9</vt:lpstr>
    </vt:vector>
  </TitlesOfParts>
  <Company>City of Mandurah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Klassen</dc:creator>
  <cp:lastModifiedBy>Guy Tindal</cp:lastModifiedBy>
  <cp:lastPrinted>2012-03-07T02:28:01Z</cp:lastPrinted>
  <dcterms:created xsi:type="dcterms:W3CDTF">2009-09-18T06:28:14Z</dcterms:created>
  <dcterms:modified xsi:type="dcterms:W3CDTF">2019-06-24T04:06:09Z</dcterms:modified>
</cp:coreProperties>
</file>